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Нежилое здание Промышленности,12а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G62" i="8" l="1"/>
  <c r="I62" i="8" s="1"/>
  <c r="G63" i="8"/>
  <c r="I63" i="8" s="1"/>
  <c r="G64" i="8"/>
  <c r="I64" i="8" s="1"/>
  <c r="G65" i="8"/>
  <c r="I65" i="8" s="1"/>
  <c r="G66" i="8"/>
  <c r="I66" i="8" s="1"/>
  <c r="G67" i="8"/>
  <c r="I67" i="8" s="1"/>
  <c r="G68" i="8"/>
  <c r="I68" i="8" s="1"/>
  <c r="G69" i="8"/>
  <c r="I69" i="8" s="1"/>
  <c r="G70" i="8"/>
  <c r="I70" i="8" s="1"/>
  <c r="G71" i="8"/>
  <c r="I71" i="8" s="1"/>
  <c r="G72" i="8"/>
  <c r="I72" i="8" s="1"/>
  <c r="G73" i="8"/>
  <c r="I73" i="8" s="1"/>
  <c r="G74" i="8"/>
  <c r="I74" i="8" s="1"/>
  <c r="G75" i="8"/>
  <c r="I75" i="8" s="1"/>
  <c r="G76" i="8"/>
  <c r="I76" i="8" s="1"/>
  <c r="G77" i="8"/>
  <c r="I77" i="8" s="1"/>
  <c r="G78" i="8"/>
  <c r="I78" i="8" s="1"/>
  <c r="G79" i="8"/>
  <c r="I79" i="8" s="1"/>
  <c r="G80" i="8"/>
  <c r="I80" i="8" s="1"/>
  <c r="G81" i="8"/>
  <c r="I81" i="8" s="1"/>
  <c r="G82" i="8"/>
  <c r="I82" i="8" s="1"/>
  <c r="G83" i="8"/>
  <c r="I83" i="8" s="1"/>
  <c r="G84" i="8"/>
  <c r="I84" i="8" s="1"/>
  <c r="G85" i="8"/>
  <c r="I85" i="8" s="1"/>
  <c r="G61" i="8"/>
  <c r="I61" i="8" s="1"/>
  <c r="G15" i="8"/>
  <c r="I15" i="8" s="1"/>
  <c r="G16" i="8"/>
  <c r="I16" i="8" s="1"/>
  <c r="G17" i="8"/>
  <c r="I17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36" i="8"/>
  <c r="I36" i="8" s="1"/>
  <c r="G37" i="8"/>
  <c r="I37" i="8" s="1"/>
  <c r="G38" i="8"/>
  <c r="I38" i="8" s="1"/>
  <c r="G39" i="8"/>
  <c r="I39" i="8" s="1"/>
  <c r="G40" i="8"/>
  <c r="I40" i="8" s="1"/>
  <c r="G41" i="8"/>
  <c r="I41" i="8" s="1"/>
  <c r="G42" i="8"/>
  <c r="I42" i="8" s="1"/>
  <c r="G43" i="8"/>
  <c r="I43" i="8" s="1"/>
  <c r="G44" i="8"/>
  <c r="I44" i="8" s="1"/>
  <c r="G45" i="8"/>
  <c r="I45" i="8" s="1"/>
  <c r="G46" i="8"/>
  <c r="I46" i="8" s="1"/>
  <c r="G47" i="8"/>
  <c r="I47" i="8" s="1"/>
  <c r="G48" i="8"/>
  <c r="I48" i="8" s="1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14" i="8"/>
  <c r="I14" i="8" s="1"/>
  <c r="H86" i="8"/>
  <c r="I86" i="8" l="1"/>
</calcChain>
</file>

<file path=xl/comments1.xml><?xml version="1.0" encoding="utf-8"?>
<comments xmlns="http://schemas.openxmlformats.org/spreadsheetml/2006/main">
  <authors>
    <author>Сергей</author>
    <author>Соседко А.Н.</author>
    <author>&lt;&gt;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  <comment ref="A8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<sst xmlns="http://schemas.openxmlformats.org/spreadsheetml/2006/main" count="247" uniqueCount="168">
  <si>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</si>
  <si>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</si>
  <si>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</si>
  <si>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</si>
  <si>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</si>
  <si>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</si>
  <si>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</si>
  <si>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</si>
  <si>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</si>
  <si>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</si>
  <si>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</si>
  <si>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</si>
  <si>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</si>
  <si>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</si>
  <si>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</si>
  <si>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</si>
  <si>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</si>
  <si>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</si>
  <si>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</si>
  <si>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</si>
  <si>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</si>
  <si>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</si>
  <si>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</si>
  <si>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</si>
  <si>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01.3.01.08-0003</t>
  </si>
  <si>
    <t>Топливо моторное для среднеоборотных и малооборотных дизелей ДТ</t>
  </si>
  <si>
    <t>01.3.05.23-0171</t>
  </si>
  <si>
    <t>Сода кальцинированная (натрий углекислый) техническая</t>
  </si>
  <si>
    <t>01.7.03.01-0001</t>
  </si>
  <si>
    <t>Вода</t>
  </si>
  <si>
    <t>м3</t>
  </si>
  <si>
    <t>01.7.03.01-0002</t>
  </si>
  <si>
    <t>Вода водопроводная</t>
  </si>
  <si>
    <t>01.7.07.29-0031</t>
  </si>
  <si>
    <t>Каболка</t>
  </si>
  <si>
    <t>01.7.11.07-0032</t>
  </si>
  <si>
    <t>Электроды сварочные Э42, диаметр 4 мм</t>
  </si>
  <si>
    <t>01.7.11.07-0181</t>
  </si>
  <si>
    <t>Электроды с основным покрытием Э42А, диаметр 2,5 мм</t>
  </si>
  <si>
    <t>01.7.11.07-0183</t>
  </si>
  <si>
    <t>Электроды с основным покрытием Э50А, диаметр 3 мм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</si>
  <si>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</si>
  <si>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</si>
  <si>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</si>
  <si>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</si>
  <si>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</si>
  <si>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</si>
  <si>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</si>
  <si>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</si>
  <si>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</si>
  <si>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</si>
  <si>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</si>
  <si>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01.7.20.08-0051</t>
  </si>
  <si>
    <t>Ветошь</t>
  </si>
  <si>
    <t>02.2.05.04-1777</t>
  </si>
  <si>
    <t>Щебень М 800, фракция 20-40 мм, группа 2</t>
  </si>
  <si>
    <t>03.1.02.03-0014</t>
  </si>
  <si>
    <t>Известь хлорная, сорт I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</si>
  <si>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</si>
  <si>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</si>
  <si>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</si>
  <si>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</si>
  <si>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</si>
  <si>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</si>
  <si>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</si>
  <si>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</si>
  <si>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</si>
  <si>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</si>
  <si>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</si>
  <si>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</si>
  <si>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</si>
  <si>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</si>
  <si>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</si>
  <si>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</si>
  <si>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</si>
  <si>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</si>
  <si>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08.3.02.01-0041</t>
  </si>
  <si>
    <t>Лента стальная упаковочная мягкая нормальной точности 0,7х20-50 мм</t>
  </si>
  <si>
    <t>08.3.05.05-0054</t>
  </si>
  <si>
    <t>Сталь листовая оцинкованная, толщина 0,8 мм</t>
  </si>
  <si>
    <t>10.1.02.02-0103</t>
  </si>
  <si>
    <t>Листы алюминиевые, марка АД1Н, толщина 1 мм</t>
  </si>
  <si>
    <t>11.1.02.04-0031</t>
  </si>
  <si>
    <t>Лесоматериалы круглые, хвойных пород, для строительства, диаметр 14-24 см, длина 3-6,5 м</t>
  </si>
  <si>
    <t>11.1.03.01-0087</t>
  </si>
  <si>
    <t>Бруски обрезные, хвойных пород, длина 4-6,5 м, ширина 75-150 мм, толщина 150 мм и более, сорт III</t>
  </si>
  <si>
    <t>11.1.03.05-0086</t>
  </si>
  <si>
    <t>Доска необрезная, хвойных пород, длина 4-6,5 м, все ширины, толщина 44 мм и более, сорт IV</t>
  </si>
  <si>
    <t>14.1.04.02-0011</t>
  </si>
  <si>
    <t>Клей резиновый № 88-Н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</si>
  <si>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</si>
  <si>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</si>
  <si>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</si>
  <si>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</si>
  <si>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</si>
  <si>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</si>
  <si>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</si>
  <si>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</si>
  <si>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ТЦ_04.2.01.01_63_6367046160_31.03.2022_01</t>
  </si>
  <si>
    <t>7091,67
8510/1,2</t>
  </si>
  <si>
    <t xml:space="preserve">   - Асфальтобетонные смеси А16ВЛ  (ГОСТ Р 58406.2-2020 на битуме по ГОСТ 33133-2014)</t>
  </si>
  <si>
    <t xml:space="preserve">   - Асфальтобетонные смеси А16ВЛ (ГОСТ Р 58406.2-2020 на битуме по ГОСТ 33133-2014)</t>
  </si>
  <si>
    <t xml:space="preserve">   - Асфальтобетонные смеси А32НН (ГОСТ Р 58406.2-2020 на битуме по ГОСТ 33133-2014)</t>
  </si>
  <si>
    <t>6366,67
7640/1,2</t>
  </si>
  <si>
    <t>ТЦ_24.3.01.04_21_2124038321_02.06.2022_02</t>
  </si>
  <si>
    <t>Труба гофрированная полипропиленовая Икапласт  2-х слойная SN8 (L=6 м) КОРСИС DN/OD 160</t>
  </si>
  <si>
    <t>м</t>
  </si>
  <si>
    <t>873,96
853,75*1,02*1,0036</t>
  </si>
  <si>
    <t>ТЦ_24.3.05.19_21_2124038321_02.06.2022_02</t>
  </si>
  <si>
    <t>Кольцо уплотнительное  DN/OD 160 КОРСИС</t>
  </si>
  <si>
    <t>60,40
59*1,02*1,0036</t>
  </si>
  <si>
    <t>ТЦ_24.3.05.19_21_2124038321_05.04.2022_02</t>
  </si>
  <si>
    <t>Муфта для прохода через ЖБИ колодец Д-160 мм</t>
  </si>
  <si>
    <t>200,64
196*1,02*1,0036</t>
  </si>
  <si>
    <t>ФССЦ-01.2.01.01-0001</t>
  </si>
  <si>
    <t>Битумы нефтяные дорожные жидкие МГ, СГ</t>
  </si>
  <si>
    <t>ФССЦ-01.2.01.02-0054</t>
  </si>
  <si>
    <t>ФССЦ-01.2.03.03-0013</t>
  </si>
  <si>
    <t>Мастика битумная кровельная горячая</t>
  </si>
  <si>
    <t>ФССЦ-01.4.03.03-0021</t>
  </si>
  <si>
    <t>Полимер для стабилизации буровых скважин</t>
  </si>
  <si>
    <t>ФССЦ-01.7.15.10-0067</t>
  </si>
  <si>
    <t>Скобы ходовые</t>
  </si>
  <si>
    <t>ФССЦ-02.1.01.01-0003</t>
  </si>
  <si>
    <t>Глина бентонитовая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</si>
  <si>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</si>
  <si>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</si>
  <si>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</si>
  <si>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</si>
  <si>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</si>
  <si>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</si>
  <si>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</si>
  <si>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</si>
  <si>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</si>
  <si>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</t>
  </si>
  <si>
    <t>ФССЦ-04.1.02.05-0006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</si>
  <si>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</si>
  <si>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</si>
  <si>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</si>
  <si>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</si>
  <si>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</si>
  <si>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</si>
  <si>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</si>
  <si>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</si>
  <si>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</si>
  <si>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</si>
  <si>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</si>
  <si>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</si>
  <si>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</si>
  <si>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ФССЦ-05.1.06.09-0087</t>
  </si>
  <si>
    <t>Плиты перекрытия ПП10-1, бетон B15, объем 0,10 м3, расход арматуры 8,38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</si>
  <si>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</si>
  <si>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</si>
  <si>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</si>
  <si>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</si>
  <si>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</si>
  <si>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</si>
  <si>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ФССЦ-12.2.06.05-0030</t>
  </si>
  <si>
    <t>Скорлупы теплоизоляционные из пенополиуретана, внутренний диаметр 159 мм, толщина 30 мм</t>
  </si>
  <si>
    <t>ФССЦ-23.5.02.02-0095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</si>
  <si>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7 мм</t>
  </si>
  <si>
    <t/>
  </si>
  <si>
    <t>Итого "Материалы"</t>
  </si>
  <si>
    <t>Составил:______________инженер 1 кат. СДО А.И. Голоева</t>
  </si>
  <si>
    <t>Составил:______________инженер 1 кат. СДО Н.Ю.Рогозина</t>
  </si>
  <si>
    <r>
      <rPr>
        <sz val="10"/>
        <rFont val="Arial"/>
        <family val="2"/>
        <charset val="204"/>
      </rPr>
      <t xml:space="preserve">Объект: </t>
    </r>
    <r>
      <rPr>
        <sz val="11"/>
        <rFont val="Arial"/>
        <family val="2"/>
        <charset val="204"/>
      </rPr>
      <t>Обеспечение водоотведением обьекта "Нежилое здание", располдоженного по адресу: г. Самара, Железнодорожный район, ул. Промышленности, ул. д.12"А"</t>
    </r>
  </si>
  <si>
    <t>Ведомость ресурсов</t>
  </si>
  <si>
    <r>
      <rPr>
        <sz val="10"/>
        <rFont val="Arial"/>
        <family val="2"/>
        <charset val="204"/>
      </rPr>
      <t xml:space="preserve">Основание: </t>
    </r>
    <r>
      <rPr>
        <sz val="11"/>
        <rFont val="Arial"/>
        <family val="2"/>
        <charset val="204"/>
      </rPr>
      <t>018/2022-НК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</si>
</sst>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top" wrapText="1"/>
    </xf>
    <xf numFmtId="44" fontId="12" fillId="0" borderId="1" xfId="27" applyFont="1" applyBorder="1" applyAlignment="1">
      <alignment horizontal="right" vertical="top" wrapText="1"/>
    </xf>
    <xf numFmtId="0" fontId="16" fillId="0" borderId="0" xfId="24" applyFont="1">
      <alignment horizontal="left" vertical="top"/>
    </xf>
    <xf numFmtId="49" fontId="16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2" fontId="8" fillId="0" borderId="0" xfId="0" applyNumberFormat="1" applyFont="1"/>
    <xf numFmtId="0" fontId="7" fillId="0" borderId="0" xfId="23" applyFont="1" applyAlignment="1">
      <alignment horizontal="justify" vertical="top"/>
    </xf>
    <xf numFmtId="0" fontId="7" fillId="0" borderId="0" xfId="23" applyFont="1" applyAlignment="1">
      <alignment horizontal="justify" vertical="top"/>
    </xf>
    <xf numFmtId="0" fontId="10" fillId="0" borderId="0" xfId="23" applyFont="1" applyAlignment="1">
      <alignment horizontal="center" vertical="top"/>
    </xf>
    <xf numFmtId="2" fontId="9" fillId="0" borderId="0" xfId="0" applyNumberFormat="1" applyFont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89"/>
  <sheetViews>
    <sheetView showGridLines="0" tabSelected="1" topLeftCell="B82" zoomScaleNormal="100" workbookViewId="0">
      <selection activeCell="I18" sqref="I18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3.85546875" style="4" customWidth="1"/>
    <col min="9" max="9" width="13.42578125" style="4" customWidth="1"/>
    <col min="10" max="16384" width="9.140625" style="4"/>
  </cols>
  <sheetData>
    <row r="1" spans="2:9" ht="15" x14ac:dyDescent="0.2">
      <c r="B1" s="1"/>
      <c r="C1" s="2"/>
      <c r="D1" s="2"/>
      <c r="G1" s="45"/>
      <c r="H1" s="2"/>
      <c r="I1" s="45"/>
    </row>
    <row r="2" spans="2:9" ht="15" customHeight="1" x14ac:dyDescent="0.2">
      <c r="B2" s="46" t="s">
        <v>165</v>
      </c>
      <c r="C2" s="46"/>
      <c r="D2" s="46"/>
      <c r="E2" s="46"/>
      <c r="F2" s="46"/>
      <c r="G2" s="46"/>
      <c r="H2" s="46"/>
      <c r="I2" s="46"/>
    </row>
    <row r="3" spans="2:9" ht="15" customHeight="1" x14ac:dyDescent="0.2">
      <c r="B3" s="46"/>
      <c r="C3" s="46"/>
      <c r="D3" s="46"/>
      <c r="E3" s="46"/>
      <c r="F3" s="46"/>
      <c r="G3" s="46"/>
      <c r="H3" s="46"/>
      <c r="I3" s="46"/>
    </row>
    <row r="4" spans="2:9" ht="15" customHeight="1" x14ac:dyDescent="0.2">
      <c r="B4" s="47"/>
      <c r="C4" s="48" t="s">
        <v>166</v>
      </c>
      <c r="D4" s="48"/>
      <c r="E4" s="48"/>
      <c r="F4" s="48"/>
      <c r="G4" s="48"/>
      <c r="H4" s="48"/>
      <c r="I4" s="47"/>
    </row>
    <row r="5" spans="2:9" ht="15" customHeight="1" x14ac:dyDescent="0.2">
      <c r="B5" s="12" t="s">
        <v>167</v>
      </c>
      <c r="C5" s="12"/>
      <c r="D5" s="47"/>
      <c r="E5" s="47"/>
      <c r="F5" s="47"/>
      <c r="G5" s="47"/>
      <c r="H5" s="47"/>
      <c r="I5" s="47"/>
    </row>
    <row r="6" spans="2:9" x14ac:dyDescent="0.2">
      <c r="B6" s="5"/>
      <c r="C6" s="6"/>
      <c r="D6" s="7"/>
      <c r="E6" s="8"/>
      <c r="F6" s="9"/>
      <c r="G6" s="49"/>
      <c r="H6" s="9"/>
      <c r="I6" s="49"/>
    </row>
    <row r="7" spans="2:9" ht="12.75" customHeight="1" x14ac:dyDescent="0.2">
      <c r="B7" s="13" t="s">
        <v>8</v>
      </c>
      <c r="C7" s="16" t="s">
        <v>0</v>
      </c>
      <c r="D7" s="16" t="s">
        <v>1</v>
      </c>
      <c r="E7" s="19" t="s">
        <v>7</v>
      </c>
      <c r="F7" s="22" t="s">
        <v>4</v>
      </c>
      <c r="G7" s="22"/>
      <c r="H7" s="22" t="s">
        <v>6</v>
      </c>
      <c r="I7" s="22"/>
    </row>
    <row r="8" spans="2:9" ht="12.75" customHeight="1" x14ac:dyDescent="0.2">
      <c r="B8" s="14"/>
      <c r="C8" s="17"/>
      <c r="D8" s="17"/>
      <c r="E8" s="20"/>
      <c r="F8" s="37" t="s">
        <v>2</v>
      </c>
      <c r="G8" s="11" t="s">
        <v>3</v>
      </c>
      <c r="H8" s="11" t="s">
        <v>2</v>
      </c>
      <c r="I8" s="37" t="s">
        <v>3</v>
      </c>
    </row>
    <row r="9" spans="2:9" x14ac:dyDescent="0.2">
      <c r="B9" s="15"/>
      <c r="C9" s="18"/>
      <c r="D9" s="18"/>
      <c r="E9" s="21"/>
      <c r="F9" s="10" t="s">
        <v>5</v>
      </c>
      <c r="G9" s="10" t="s">
        <v>5</v>
      </c>
      <c r="H9" s="10" t="s">
        <v>5</v>
      </c>
      <c r="I9" s="10" t="s">
        <v>5</v>
      </c>
    </row>
    <row r="10" spans="2:9" x14ac:dyDescent="0.2">
      <c r="B10" s="23">
        <v>1</v>
      </c>
      <c r="C10" s="23">
        <v>2</v>
      </c>
      <c r="D10" s="23">
        <v>3</v>
      </c>
      <c r="E10" s="24">
        <v>4</v>
      </c>
      <c r="F10" s="23">
        <v>5</v>
      </c>
      <c r="G10" s="23">
        <v>7</v>
      </c>
      <c r="H10" s="23">
        <v>9</v>
      </c>
      <c r="I10" s="23">
        <v>11</v>
      </c>
    </row>
    <row r="11" spans="2:9" ht="17.850000000000001" customHeight="1" x14ac:dyDescent="0.2">
      <c r="B11" s="25" t="s">
        <v>9</v>
      </c>
      <c r="C11" s="26"/>
      <c r="D11" s="26"/>
      <c r="E11" s="26"/>
      <c r="F11" s="26"/>
      <c r="G11" s="26"/>
      <c r="H11" s="26"/>
      <c r="I11" s="26"/>
    </row>
    <row r="12" spans="2:9" ht="17.850000000000001" customHeight="1" x14ac:dyDescent="0.2">
      <c r="B12" s="25" t="s">
        <v>10</v>
      </c>
      <c r="C12" s="26"/>
      <c r="D12" s="26"/>
      <c r="E12" s="26"/>
      <c r="F12" s="26"/>
      <c r="G12" s="26"/>
      <c r="H12" s="26"/>
      <c r="I12" s="26"/>
    </row>
    <row r="13" spans="2:9" ht="17.850000000000001" customHeight="1" x14ac:dyDescent="0.2">
      <c r="B13" s="27" t="s">
        <v>11</v>
      </c>
      <c r="C13" s="28"/>
      <c r="D13" s="28"/>
      <c r="E13" s="28"/>
      <c r="F13" s="28"/>
      <c r="G13" s="28"/>
      <c r="H13" s="28"/>
      <c r="I13" s="28"/>
    </row>
    <row r="14" spans="2:9" ht="25.5" x14ac:dyDescent="0.2">
      <c r="B14" s="29" t="s">
        <v>12</v>
      </c>
      <c r="C14" s="30" t="s">
        <v>13</v>
      </c>
      <c r="D14" s="31" t="s">
        <v>14</v>
      </c>
      <c r="E14" s="29">
        <v>2.2499999999999999E-2</v>
      </c>
      <c r="F14" s="32">
        <v>1383.1</v>
      </c>
      <c r="G14" s="38">
        <f>7.87*F14</f>
        <v>10884.996999999999</v>
      </c>
      <c r="H14" s="32">
        <v>31.12</v>
      </c>
      <c r="I14" s="38">
        <f>G14*E14</f>
        <v>244.91243249999997</v>
      </c>
    </row>
    <row r="15" spans="2:9" ht="25.5" x14ac:dyDescent="0.2">
      <c r="B15" s="29" t="s">
        <v>15</v>
      </c>
      <c r="C15" s="30" t="s">
        <v>16</v>
      </c>
      <c r="D15" s="31" t="s">
        <v>14</v>
      </c>
      <c r="E15" s="29">
        <v>1.5299999999999999E-2</v>
      </c>
      <c r="F15" s="32">
        <v>1500</v>
      </c>
      <c r="G15" s="38">
        <f t="shared" ref="G15:G54" si="0">7.87*F15</f>
        <v>11805</v>
      </c>
      <c r="H15" s="32">
        <v>22.95</v>
      </c>
      <c r="I15" s="38">
        <f t="shared" ref="I15:I54" si="1">G15*E15</f>
        <v>180.6165</v>
      </c>
    </row>
    <row r="16" spans="2:9" ht="25.5" x14ac:dyDescent="0.2">
      <c r="B16" s="29" t="s">
        <v>17</v>
      </c>
      <c r="C16" s="30" t="s">
        <v>18</v>
      </c>
      <c r="D16" s="31" t="s">
        <v>14</v>
      </c>
      <c r="E16" s="29">
        <v>4.3762999999999996E-3</v>
      </c>
      <c r="F16" s="32">
        <v>1554.2</v>
      </c>
      <c r="G16" s="38">
        <f t="shared" si="0"/>
        <v>12231.554</v>
      </c>
      <c r="H16" s="32">
        <v>6.8</v>
      </c>
      <c r="I16" s="38">
        <f t="shared" si="1"/>
        <v>53.528949770199993</v>
      </c>
    </row>
    <row r="17" spans="2:9" ht="25.5" x14ac:dyDescent="0.2">
      <c r="B17" s="29" t="s">
        <v>19</v>
      </c>
      <c r="C17" s="30" t="s">
        <v>20</v>
      </c>
      <c r="D17" s="31" t="s">
        <v>14</v>
      </c>
      <c r="E17" s="29">
        <v>4.5672000000000004E-3</v>
      </c>
      <c r="F17" s="32">
        <v>2606.9</v>
      </c>
      <c r="G17" s="38">
        <f t="shared" si="0"/>
        <v>20516.303</v>
      </c>
      <c r="H17" s="32">
        <v>11.91</v>
      </c>
      <c r="I17" s="38">
        <f t="shared" si="1"/>
        <v>93.702059061600011</v>
      </c>
    </row>
    <row r="18" spans="2:9" ht="25.5" x14ac:dyDescent="0.2">
      <c r="B18" s="29" t="s">
        <v>21</v>
      </c>
      <c r="C18" s="30" t="s">
        <v>22</v>
      </c>
      <c r="D18" s="31" t="s">
        <v>23</v>
      </c>
      <c r="E18" s="29">
        <v>1.0640000000000001</v>
      </c>
      <c r="F18" s="32">
        <v>12.8</v>
      </c>
      <c r="G18" s="38">
        <f t="shared" si="0"/>
        <v>100.736</v>
      </c>
      <c r="H18" s="32">
        <v>13.62</v>
      </c>
      <c r="I18" s="38">
        <f t="shared" si="1"/>
        <v>107.18310400000001</v>
      </c>
    </row>
    <row r="19" spans="2:9" ht="38.25" x14ac:dyDescent="0.2">
      <c r="B19" s="29" t="s">
        <v>24</v>
      </c>
      <c r="C19" s="30" t="s">
        <v>25</v>
      </c>
      <c r="D19" s="31" t="s">
        <v>14</v>
      </c>
      <c r="E19" s="29">
        <v>4.0499999999999998E-3</v>
      </c>
      <c r="F19" s="32">
        <v>4041.7</v>
      </c>
      <c r="G19" s="38">
        <f t="shared" si="0"/>
        <v>31808.179</v>
      </c>
      <c r="H19" s="32">
        <v>16.37</v>
      </c>
      <c r="I19" s="38">
        <f t="shared" si="1"/>
        <v>128.82312494999999</v>
      </c>
    </row>
    <row r="20" spans="2:9" ht="25.5" x14ac:dyDescent="0.2">
      <c r="B20" s="29" t="s">
        <v>26</v>
      </c>
      <c r="C20" s="30" t="s">
        <v>27</v>
      </c>
      <c r="D20" s="31" t="s">
        <v>14</v>
      </c>
      <c r="E20" s="29">
        <v>1.4840000000000001E-2</v>
      </c>
      <c r="F20" s="32">
        <v>1865</v>
      </c>
      <c r="G20" s="38">
        <f t="shared" si="0"/>
        <v>14677.550000000001</v>
      </c>
      <c r="H20" s="32">
        <v>27.68</v>
      </c>
      <c r="I20" s="38">
        <f t="shared" si="1"/>
        <v>217.81484200000003</v>
      </c>
    </row>
    <row r="21" spans="2:9" ht="25.5" x14ac:dyDescent="0.2">
      <c r="B21" s="29" t="s">
        <v>28</v>
      </c>
      <c r="C21" s="30" t="s">
        <v>29</v>
      </c>
      <c r="D21" s="31" t="s">
        <v>30</v>
      </c>
      <c r="E21" s="29">
        <v>41.041404900000003</v>
      </c>
      <c r="F21" s="32">
        <v>2.44</v>
      </c>
      <c r="G21" s="38">
        <f t="shared" si="0"/>
        <v>19.2028</v>
      </c>
      <c r="H21" s="32">
        <v>100.14</v>
      </c>
      <c r="I21" s="38">
        <f t="shared" si="1"/>
        <v>788.10989001372002</v>
      </c>
    </row>
    <row r="22" spans="2:9" ht="25.5" x14ac:dyDescent="0.2">
      <c r="B22" s="29" t="s">
        <v>31</v>
      </c>
      <c r="C22" s="30" t="s">
        <v>32</v>
      </c>
      <c r="D22" s="31" t="s">
        <v>30</v>
      </c>
      <c r="E22" s="29">
        <v>14.387107200000001</v>
      </c>
      <c r="F22" s="32">
        <v>3.15</v>
      </c>
      <c r="G22" s="38">
        <f t="shared" si="0"/>
        <v>24.790499999999998</v>
      </c>
      <c r="H22" s="32">
        <v>45.32</v>
      </c>
      <c r="I22" s="38">
        <f t="shared" si="1"/>
        <v>356.66358104159997</v>
      </c>
    </row>
    <row r="23" spans="2:9" ht="25.5" x14ac:dyDescent="0.2">
      <c r="B23" s="29" t="s">
        <v>33</v>
      </c>
      <c r="C23" s="30" t="s">
        <v>34</v>
      </c>
      <c r="D23" s="31" t="s">
        <v>14</v>
      </c>
      <c r="E23" s="29">
        <v>1.6199999999999999E-2</v>
      </c>
      <c r="F23" s="32">
        <v>30030</v>
      </c>
      <c r="G23" s="38">
        <f t="shared" si="0"/>
        <v>236336.1</v>
      </c>
      <c r="H23" s="32">
        <v>486.49</v>
      </c>
      <c r="I23" s="38">
        <f t="shared" si="1"/>
        <v>3828.64482</v>
      </c>
    </row>
    <row r="24" spans="2:9" ht="25.5" x14ac:dyDescent="0.2">
      <c r="B24" s="29" t="s">
        <v>35</v>
      </c>
      <c r="C24" s="30" t="s">
        <v>36</v>
      </c>
      <c r="D24" s="31" t="s">
        <v>14</v>
      </c>
      <c r="E24" s="29">
        <v>8.1599999999999999E-4</v>
      </c>
      <c r="F24" s="32">
        <v>10315.01</v>
      </c>
      <c r="G24" s="38">
        <f t="shared" si="0"/>
        <v>81179.128700000001</v>
      </c>
      <c r="H24" s="32">
        <v>8.42</v>
      </c>
      <c r="I24" s="38">
        <f t="shared" si="1"/>
        <v>66.242169019200006</v>
      </c>
    </row>
    <row r="25" spans="2:9" ht="25.5" x14ac:dyDescent="0.2">
      <c r="B25" s="29" t="s">
        <v>37</v>
      </c>
      <c r="C25" s="30" t="s">
        <v>38</v>
      </c>
      <c r="D25" s="31" t="s">
        <v>14</v>
      </c>
      <c r="E25" s="29">
        <v>6.1600000000000001E-4</v>
      </c>
      <c r="F25" s="32">
        <v>14074</v>
      </c>
      <c r="G25" s="38">
        <f t="shared" si="0"/>
        <v>110762.38</v>
      </c>
      <c r="H25" s="32">
        <v>8.67</v>
      </c>
      <c r="I25" s="38">
        <f t="shared" si="1"/>
        <v>68.229626080000003</v>
      </c>
    </row>
    <row r="26" spans="2:9" ht="25.5" x14ac:dyDescent="0.2">
      <c r="B26" s="29" t="s">
        <v>39</v>
      </c>
      <c r="C26" s="30" t="s">
        <v>40</v>
      </c>
      <c r="D26" s="31" t="s">
        <v>14</v>
      </c>
      <c r="E26" s="29">
        <v>2.2399999999999998E-3</v>
      </c>
      <c r="F26" s="32">
        <v>12545.99</v>
      </c>
      <c r="G26" s="38">
        <f t="shared" si="0"/>
        <v>98736.941300000006</v>
      </c>
      <c r="H26" s="32">
        <v>28.1</v>
      </c>
      <c r="I26" s="38">
        <f t="shared" si="1"/>
        <v>221.17074851199999</v>
      </c>
    </row>
    <row r="27" spans="2:9" ht="25.5" x14ac:dyDescent="0.2">
      <c r="B27" s="29" t="s">
        <v>41</v>
      </c>
      <c r="C27" s="30" t="s">
        <v>42</v>
      </c>
      <c r="D27" s="31" t="s">
        <v>14</v>
      </c>
      <c r="E27" s="29">
        <v>1.91E-5</v>
      </c>
      <c r="F27" s="32">
        <v>33180</v>
      </c>
      <c r="G27" s="38">
        <f t="shared" si="0"/>
        <v>261126.6</v>
      </c>
      <c r="H27" s="32">
        <v>0.63</v>
      </c>
      <c r="I27" s="38">
        <f t="shared" si="1"/>
        <v>4.9875180600000002</v>
      </c>
    </row>
    <row r="28" spans="2:9" ht="25.5" x14ac:dyDescent="0.2">
      <c r="B28" s="29" t="s">
        <v>43</v>
      </c>
      <c r="C28" s="30" t="s">
        <v>44</v>
      </c>
      <c r="D28" s="31" t="s">
        <v>14</v>
      </c>
      <c r="E28" s="29">
        <v>8.8686000000000008E-3</v>
      </c>
      <c r="F28" s="32">
        <v>11978</v>
      </c>
      <c r="G28" s="38">
        <f t="shared" si="0"/>
        <v>94266.86</v>
      </c>
      <c r="H28" s="32">
        <v>106.23</v>
      </c>
      <c r="I28" s="38">
        <f t="shared" si="1"/>
        <v>836.01507459600009</v>
      </c>
    </row>
    <row r="29" spans="2:9" ht="25.5" x14ac:dyDescent="0.2">
      <c r="B29" s="29" t="s">
        <v>45</v>
      </c>
      <c r="C29" s="30" t="s">
        <v>46</v>
      </c>
      <c r="D29" s="31" t="s">
        <v>14</v>
      </c>
      <c r="E29" s="29">
        <v>3.8249999999999998E-3</v>
      </c>
      <c r="F29" s="32">
        <v>3938.2</v>
      </c>
      <c r="G29" s="38">
        <f t="shared" si="0"/>
        <v>30993.633999999998</v>
      </c>
      <c r="H29" s="32">
        <v>15.06</v>
      </c>
      <c r="I29" s="38">
        <f t="shared" si="1"/>
        <v>118.55065004999999</v>
      </c>
    </row>
    <row r="30" spans="2:9" ht="25.5" x14ac:dyDescent="0.2">
      <c r="B30" s="29" t="s">
        <v>47</v>
      </c>
      <c r="C30" s="30" t="s">
        <v>48</v>
      </c>
      <c r="D30" s="31" t="s">
        <v>49</v>
      </c>
      <c r="E30" s="29">
        <v>0.51945140000000001</v>
      </c>
      <c r="F30" s="32">
        <v>737</v>
      </c>
      <c r="G30" s="38">
        <f t="shared" si="0"/>
        <v>5800.1900000000005</v>
      </c>
      <c r="H30" s="32">
        <v>382.84</v>
      </c>
      <c r="I30" s="38">
        <f t="shared" si="1"/>
        <v>3012.9168157660001</v>
      </c>
    </row>
    <row r="31" spans="2:9" ht="25.5" x14ac:dyDescent="0.2">
      <c r="B31" s="29" t="s">
        <v>50</v>
      </c>
      <c r="C31" s="30" t="s">
        <v>51</v>
      </c>
      <c r="D31" s="31" t="s">
        <v>23</v>
      </c>
      <c r="E31" s="29">
        <v>8.4559999999999995</v>
      </c>
      <c r="F31" s="32">
        <v>7.8</v>
      </c>
      <c r="G31" s="38">
        <f t="shared" si="0"/>
        <v>61.386000000000003</v>
      </c>
      <c r="H31" s="32">
        <v>65.959999999999994</v>
      </c>
      <c r="I31" s="38">
        <f t="shared" si="1"/>
        <v>519.080016</v>
      </c>
    </row>
    <row r="32" spans="2:9" ht="25.5" x14ac:dyDescent="0.2">
      <c r="B32" s="29" t="s">
        <v>52</v>
      </c>
      <c r="C32" s="30" t="s">
        <v>53</v>
      </c>
      <c r="D32" s="31" t="s">
        <v>23</v>
      </c>
      <c r="E32" s="29">
        <v>1.9029999999999998E-2</v>
      </c>
      <c r="F32" s="32">
        <v>1.82</v>
      </c>
      <c r="G32" s="38">
        <f t="shared" si="0"/>
        <v>14.323400000000001</v>
      </c>
      <c r="H32" s="32">
        <v>0.03</v>
      </c>
      <c r="I32" s="38">
        <f t="shared" si="1"/>
        <v>0.27257430199999999</v>
      </c>
    </row>
    <row r="33" spans="2:9" ht="25.5" x14ac:dyDescent="0.2">
      <c r="B33" s="29" t="s">
        <v>54</v>
      </c>
      <c r="C33" s="30" t="s">
        <v>55</v>
      </c>
      <c r="D33" s="31" t="s">
        <v>30</v>
      </c>
      <c r="E33" s="29">
        <v>4.2090000000000001E-3</v>
      </c>
      <c r="F33" s="32">
        <v>108.4</v>
      </c>
      <c r="G33" s="38">
        <f t="shared" si="0"/>
        <v>853.10800000000006</v>
      </c>
      <c r="H33" s="32">
        <v>0.46</v>
      </c>
      <c r="I33" s="38">
        <f t="shared" si="1"/>
        <v>3.5907315720000001</v>
      </c>
    </row>
    <row r="34" spans="2:9" ht="25.5" x14ac:dyDescent="0.2">
      <c r="B34" s="29" t="s">
        <v>56</v>
      </c>
      <c r="C34" s="30" t="s">
        <v>57</v>
      </c>
      <c r="D34" s="31" t="s">
        <v>14</v>
      </c>
      <c r="E34" s="29">
        <v>3.5560000000000002E-4</v>
      </c>
      <c r="F34" s="32">
        <v>2147</v>
      </c>
      <c r="G34" s="38">
        <f t="shared" si="0"/>
        <v>16896.89</v>
      </c>
      <c r="H34" s="32">
        <v>0.76</v>
      </c>
      <c r="I34" s="38">
        <f t="shared" si="1"/>
        <v>6.0085340839999999</v>
      </c>
    </row>
    <row r="35" spans="2:9" ht="51" x14ac:dyDescent="0.2">
      <c r="B35" s="29" t="s">
        <v>58</v>
      </c>
      <c r="C35" s="30" t="s">
        <v>59</v>
      </c>
      <c r="D35" s="31" t="s">
        <v>14</v>
      </c>
      <c r="E35" s="29">
        <v>1.8E-3</v>
      </c>
      <c r="F35" s="32">
        <v>412</v>
      </c>
      <c r="G35" s="38">
        <f t="shared" si="0"/>
        <v>3242.44</v>
      </c>
      <c r="H35" s="32">
        <v>0.74</v>
      </c>
      <c r="I35" s="38">
        <f t="shared" si="1"/>
        <v>5.836392</v>
      </c>
    </row>
    <row r="36" spans="2:9" ht="25.5" x14ac:dyDescent="0.2">
      <c r="B36" s="29" t="s">
        <v>60</v>
      </c>
      <c r="C36" s="30" t="s">
        <v>61</v>
      </c>
      <c r="D36" s="31" t="s">
        <v>30</v>
      </c>
      <c r="E36" s="29">
        <v>0.28125</v>
      </c>
      <c r="F36" s="32">
        <v>545.6</v>
      </c>
      <c r="G36" s="38">
        <f t="shared" si="0"/>
        <v>4293.8720000000003</v>
      </c>
      <c r="H36" s="32">
        <v>153.44999999999999</v>
      </c>
      <c r="I36" s="38">
        <f t="shared" si="1"/>
        <v>1207.6515000000002</v>
      </c>
    </row>
    <row r="37" spans="2:9" ht="25.5" x14ac:dyDescent="0.2">
      <c r="B37" s="29" t="s">
        <v>62</v>
      </c>
      <c r="C37" s="30" t="s">
        <v>63</v>
      </c>
      <c r="D37" s="31" t="s">
        <v>30</v>
      </c>
      <c r="E37" s="29">
        <v>0.92249999999999999</v>
      </c>
      <c r="F37" s="32">
        <v>592.76</v>
      </c>
      <c r="G37" s="38">
        <f t="shared" si="0"/>
        <v>4665.0212000000001</v>
      </c>
      <c r="H37" s="32">
        <v>546.82000000000005</v>
      </c>
      <c r="I37" s="38">
        <f t="shared" si="1"/>
        <v>4303.4820570000002</v>
      </c>
    </row>
    <row r="38" spans="2:9" ht="25.5" x14ac:dyDescent="0.2">
      <c r="B38" s="29" t="s">
        <v>64</v>
      </c>
      <c r="C38" s="30" t="s">
        <v>65</v>
      </c>
      <c r="D38" s="31" t="s">
        <v>30</v>
      </c>
      <c r="E38" s="29">
        <v>1.4279999999999999E-2</v>
      </c>
      <c r="F38" s="32">
        <v>730</v>
      </c>
      <c r="G38" s="38">
        <f t="shared" si="0"/>
        <v>5745.1</v>
      </c>
      <c r="H38" s="32">
        <v>10.42</v>
      </c>
      <c r="I38" s="38">
        <f t="shared" si="1"/>
        <v>82.040028000000007</v>
      </c>
    </row>
    <row r="39" spans="2:9" ht="25.5" x14ac:dyDescent="0.2">
      <c r="B39" s="29" t="s">
        <v>66</v>
      </c>
      <c r="C39" s="30" t="s">
        <v>67</v>
      </c>
      <c r="D39" s="31" t="s">
        <v>14</v>
      </c>
      <c r="E39" s="29">
        <v>4.725E-2</v>
      </c>
      <c r="F39" s="32">
        <v>491.01</v>
      </c>
      <c r="G39" s="38">
        <f t="shared" si="0"/>
        <v>3864.2487000000001</v>
      </c>
      <c r="H39" s="32">
        <v>23.2</v>
      </c>
      <c r="I39" s="38">
        <f t="shared" si="1"/>
        <v>182.58575107500002</v>
      </c>
    </row>
    <row r="40" spans="2:9" ht="25.5" x14ac:dyDescent="0.2">
      <c r="B40" s="29" t="s">
        <v>68</v>
      </c>
      <c r="C40" s="30" t="s">
        <v>69</v>
      </c>
      <c r="D40" s="31" t="s">
        <v>30</v>
      </c>
      <c r="E40" s="29">
        <v>1.0012500000000001E-2</v>
      </c>
      <c r="F40" s="32">
        <v>395</v>
      </c>
      <c r="G40" s="38">
        <f t="shared" si="0"/>
        <v>3108.65</v>
      </c>
      <c r="H40" s="32">
        <v>3.95</v>
      </c>
      <c r="I40" s="38">
        <f t="shared" si="1"/>
        <v>31.125358125000002</v>
      </c>
    </row>
    <row r="41" spans="2:9" ht="25.5" x14ac:dyDescent="0.2">
      <c r="B41" s="29" t="s">
        <v>70</v>
      </c>
      <c r="C41" s="30" t="s">
        <v>71</v>
      </c>
      <c r="D41" s="31" t="s">
        <v>30</v>
      </c>
      <c r="E41" s="29">
        <v>0.16200000000000001</v>
      </c>
      <c r="F41" s="32">
        <v>485.9</v>
      </c>
      <c r="G41" s="38">
        <f t="shared" si="0"/>
        <v>3824.0329999999999</v>
      </c>
      <c r="H41" s="32">
        <v>78.72</v>
      </c>
      <c r="I41" s="38">
        <f t="shared" si="1"/>
        <v>619.49334599999997</v>
      </c>
    </row>
    <row r="42" spans="2:9" ht="25.5" x14ac:dyDescent="0.2">
      <c r="B42" s="29" t="s">
        <v>72</v>
      </c>
      <c r="C42" s="30" t="s">
        <v>73</v>
      </c>
      <c r="D42" s="31" t="s">
        <v>30</v>
      </c>
      <c r="E42" s="29">
        <v>2.4479999999999998E-2</v>
      </c>
      <c r="F42" s="32">
        <v>497</v>
      </c>
      <c r="G42" s="38">
        <f t="shared" si="0"/>
        <v>3911.39</v>
      </c>
      <c r="H42" s="32">
        <v>12.17</v>
      </c>
      <c r="I42" s="38">
        <f t="shared" si="1"/>
        <v>95.750827199999989</v>
      </c>
    </row>
    <row r="43" spans="2:9" ht="25.5" x14ac:dyDescent="0.2">
      <c r="B43" s="29" t="s">
        <v>74</v>
      </c>
      <c r="C43" s="30" t="s">
        <v>75</v>
      </c>
      <c r="D43" s="31" t="s">
        <v>14</v>
      </c>
      <c r="E43" s="29">
        <v>1.736E-2</v>
      </c>
      <c r="F43" s="32">
        <v>5989</v>
      </c>
      <c r="G43" s="38">
        <f t="shared" si="0"/>
        <v>47133.43</v>
      </c>
      <c r="H43" s="32">
        <v>103.97</v>
      </c>
      <c r="I43" s="38">
        <f t="shared" si="1"/>
        <v>818.23634479999998</v>
      </c>
    </row>
    <row r="44" spans="2:9" ht="25.5" x14ac:dyDescent="0.2">
      <c r="B44" s="29" t="s">
        <v>76</v>
      </c>
      <c r="C44" s="30" t="s">
        <v>77</v>
      </c>
      <c r="D44" s="31" t="s">
        <v>14</v>
      </c>
      <c r="E44" s="29">
        <v>2.7204999999999998E-3</v>
      </c>
      <c r="F44" s="32">
        <v>7590</v>
      </c>
      <c r="G44" s="38">
        <f t="shared" si="0"/>
        <v>59733.3</v>
      </c>
      <c r="H44" s="32">
        <v>20.65</v>
      </c>
      <c r="I44" s="38">
        <f t="shared" si="1"/>
        <v>162.50444264999999</v>
      </c>
    </row>
    <row r="45" spans="2:9" ht="25.5" x14ac:dyDescent="0.2">
      <c r="B45" s="29" t="s">
        <v>78</v>
      </c>
      <c r="C45" s="30" t="s">
        <v>79</v>
      </c>
      <c r="D45" s="31" t="s">
        <v>14</v>
      </c>
      <c r="E45" s="29">
        <v>2.8640000000000002E-4</v>
      </c>
      <c r="F45" s="32">
        <v>11000</v>
      </c>
      <c r="G45" s="38">
        <f t="shared" si="0"/>
        <v>86570</v>
      </c>
      <c r="H45" s="32">
        <v>3.15</v>
      </c>
      <c r="I45" s="38">
        <f t="shared" si="1"/>
        <v>24.793648000000001</v>
      </c>
    </row>
    <row r="46" spans="2:9" ht="25.5" x14ac:dyDescent="0.2">
      <c r="B46" s="29" t="s">
        <v>80</v>
      </c>
      <c r="C46" s="30" t="s">
        <v>81</v>
      </c>
      <c r="D46" s="31" t="s">
        <v>23</v>
      </c>
      <c r="E46" s="29">
        <v>9.2115000000000002E-2</v>
      </c>
      <c r="F46" s="32">
        <v>52.86</v>
      </c>
      <c r="G46" s="38">
        <f t="shared" si="0"/>
        <v>416.00819999999999</v>
      </c>
      <c r="H46" s="32">
        <v>4.87</v>
      </c>
      <c r="I46" s="38">
        <f t="shared" si="1"/>
        <v>38.320595343000001</v>
      </c>
    </row>
    <row r="47" spans="2:9" ht="38.25" x14ac:dyDescent="0.2">
      <c r="B47" s="29" t="s">
        <v>82</v>
      </c>
      <c r="C47" s="30" t="s">
        <v>83</v>
      </c>
      <c r="D47" s="31" t="s">
        <v>30</v>
      </c>
      <c r="E47" s="29">
        <v>1.38714</v>
      </c>
      <c r="F47" s="32">
        <v>558.33000000000004</v>
      </c>
      <c r="G47" s="38">
        <f t="shared" si="0"/>
        <v>4394.0571</v>
      </c>
      <c r="H47" s="32">
        <v>774.48</v>
      </c>
      <c r="I47" s="38">
        <f t="shared" si="1"/>
        <v>6095.1723656940003</v>
      </c>
    </row>
    <row r="48" spans="2:9" ht="38.25" x14ac:dyDescent="0.2">
      <c r="B48" s="29" t="s">
        <v>84</v>
      </c>
      <c r="C48" s="30" t="s">
        <v>85</v>
      </c>
      <c r="D48" s="31" t="s">
        <v>30</v>
      </c>
      <c r="E48" s="29">
        <v>4.8439999999999997E-2</v>
      </c>
      <c r="F48" s="32">
        <v>1514.2</v>
      </c>
      <c r="G48" s="38">
        <f t="shared" si="0"/>
        <v>11916.754000000001</v>
      </c>
      <c r="H48" s="32">
        <v>73.349999999999994</v>
      </c>
      <c r="I48" s="38">
        <f t="shared" si="1"/>
        <v>577.24756376000005</v>
      </c>
    </row>
    <row r="49" spans="2:9" ht="38.25" x14ac:dyDescent="0.2">
      <c r="B49" s="29" t="s">
        <v>86</v>
      </c>
      <c r="C49" s="30" t="s">
        <v>87</v>
      </c>
      <c r="D49" s="31" t="s">
        <v>30</v>
      </c>
      <c r="E49" s="29">
        <v>0.47754000000000002</v>
      </c>
      <c r="F49" s="32">
        <v>550</v>
      </c>
      <c r="G49" s="38">
        <f t="shared" si="0"/>
        <v>4328.5</v>
      </c>
      <c r="H49" s="32">
        <v>262.64999999999998</v>
      </c>
      <c r="I49" s="38">
        <f t="shared" si="1"/>
        <v>2067.0318900000002</v>
      </c>
    </row>
    <row r="50" spans="2:9" ht="25.5" x14ac:dyDescent="0.2">
      <c r="B50" s="29" t="s">
        <v>88</v>
      </c>
      <c r="C50" s="30" t="s">
        <v>89</v>
      </c>
      <c r="D50" s="31" t="s">
        <v>23</v>
      </c>
      <c r="E50" s="29">
        <v>4.343248</v>
      </c>
      <c r="F50" s="32">
        <v>45</v>
      </c>
      <c r="G50" s="38">
        <f t="shared" si="0"/>
        <v>354.15</v>
      </c>
      <c r="H50" s="32">
        <v>195.45</v>
      </c>
      <c r="I50" s="38">
        <f t="shared" si="1"/>
        <v>1538.1612791999999</v>
      </c>
    </row>
    <row r="51" spans="2:9" ht="25.5" x14ac:dyDescent="0.2">
      <c r="B51" s="29" t="s">
        <v>90</v>
      </c>
      <c r="C51" s="30" t="s">
        <v>91</v>
      </c>
      <c r="D51" s="31" t="s">
        <v>14</v>
      </c>
      <c r="E51" s="29">
        <v>1.016E-4</v>
      </c>
      <c r="F51" s="32">
        <v>15620</v>
      </c>
      <c r="G51" s="38">
        <f t="shared" si="0"/>
        <v>122929.40000000001</v>
      </c>
      <c r="H51" s="32">
        <v>1.59</v>
      </c>
      <c r="I51" s="38">
        <f t="shared" si="1"/>
        <v>12.489627040000002</v>
      </c>
    </row>
    <row r="52" spans="2:9" ht="25.5" x14ac:dyDescent="0.2">
      <c r="B52" s="29" t="s">
        <v>92</v>
      </c>
      <c r="C52" s="30" t="s">
        <v>93</v>
      </c>
      <c r="D52" s="31" t="s">
        <v>14</v>
      </c>
      <c r="E52" s="29">
        <v>2.031E-4</v>
      </c>
      <c r="F52" s="32">
        <v>14312.87</v>
      </c>
      <c r="G52" s="38">
        <f t="shared" si="0"/>
        <v>112642.28690000001</v>
      </c>
      <c r="H52" s="32">
        <v>2.91</v>
      </c>
      <c r="I52" s="38">
        <f t="shared" si="1"/>
        <v>22.877648469390003</v>
      </c>
    </row>
    <row r="53" spans="2:9" ht="25.5" x14ac:dyDescent="0.2">
      <c r="B53" s="29" t="s">
        <v>94</v>
      </c>
      <c r="C53" s="30" t="s">
        <v>95</v>
      </c>
      <c r="D53" s="31" t="s">
        <v>14</v>
      </c>
      <c r="E53" s="29">
        <v>1.6900000000000001E-5</v>
      </c>
      <c r="F53" s="32">
        <v>7640</v>
      </c>
      <c r="G53" s="38">
        <f t="shared" si="0"/>
        <v>60126.8</v>
      </c>
      <c r="H53" s="32">
        <v>0.13</v>
      </c>
      <c r="I53" s="38">
        <f t="shared" si="1"/>
        <v>1.0161429200000001</v>
      </c>
    </row>
    <row r="54" spans="2:9" ht="25.5" x14ac:dyDescent="0.2">
      <c r="B54" s="29" t="s">
        <v>96</v>
      </c>
      <c r="C54" s="30" t="s">
        <v>97</v>
      </c>
      <c r="D54" s="31" t="s">
        <v>23</v>
      </c>
      <c r="E54" s="29">
        <v>3.1600799999999998E-2</v>
      </c>
      <c r="F54" s="32">
        <v>6.67</v>
      </c>
      <c r="G54" s="38">
        <f t="shared" si="0"/>
        <v>52.492899999999999</v>
      </c>
      <c r="H54" s="32">
        <v>0.21</v>
      </c>
      <c r="I54" s="38">
        <f t="shared" si="1"/>
        <v>1.6588176343199998</v>
      </c>
    </row>
    <row r="55" spans="2:9" ht="76.5" x14ac:dyDescent="0.2">
      <c r="B55" s="29" t="s">
        <v>98</v>
      </c>
      <c r="C55" s="30" t="s">
        <v>100</v>
      </c>
      <c r="D55" s="31" t="s">
        <v>14</v>
      </c>
      <c r="E55" s="29">
        <v>68.084999999999994</v>
      </c>
      <c r="F55" s="32">
        <v>778.64</v>
      </c>
      <c r="G55" s="32" t="s">
        <v>99</v>
      </c>
      <c r="H55" s="32">
        <v>53013.7</v>
      </c>
      <c r="I55" s="32">
        <v>482836.35</v>
      </c>
    </row>
    <row r="56" spans="2:9" ht="76.5" x14ac:dyDescent="0.2">
      <c r="B56" s="29" t="s">
        <v>98</v>
      </c>
      <c r="C56" s="30" t="s">
        <v>101</v>
      </c>
      <c r="D56" s="31" t="s">
        <v>14</v>
      </c>
      <c r="E56" s="29">
        <v>8.3040000000000003</v>
      </c>
      <c r="F56" s="32">
        <v>778.64</v>
      </c>
      <c r="G56" s="32" t="s">
        <v>99</v>
      </c>
      <c r="H56" s="32">
        <v>6465.83</v>
      </c>
      <c r="I56" s="32">
        <v>58889.23</v>
      </c>
    </row>
    <row r="57" spans="2:9" ht="76.5" x14ac:dyDescent="0.2">
      <c r="B57" s="29" t="s">
        <v>98</v>
      </c>
      <c r="C57" s="30" t="s">
        <v>102</v>
      </c>
      <c r="D57" s="31" t="s">
        <v>14</v>
      </c>
      <c r="E57" s="29">
        <v>12.968999999999999</v>
      </c>
      <c r="F57" s="32">
        <v>778.64</v>
      </c>
      <c r="G57" s="32" t="s">
        <v>103</v>
      </c>
      <c r="H57" s="32">
        <v>10098.18</v>
      </c>
      <c r="I57" s="32">
        <v>82569.34</v>
      </c>
    </row>
    <row r="58" spans="2:9" ht="76.5" x14ac:dyDescent="0.2">
      <c r="B58" s="29" t="s">
        <v>104</v>
      </c>
      <c r="C58" s="30" t="s">
        <v>105</v>
      </c>
      <c r="D58" s="31" t="s">
        <v>106</v>
      </c>
      <c r="E58" s="29">
        <v>65.849999999999994</v>
      </c>
      <c r="F58" s="32"/>
      <c r="G58" s="32" t="s">
        <v>107</v>
      </c>
      <c r="H58" s="32"/>
      <c r="I58" s="32">
        <v>57550.27</v>
      </c>
    </row>
    <row r="59" spans="2:9" ht="76.5" x14ac:dyDescent="0.2">
      <c r="B59" s="29" t="s">
        <v>108</v>
      </c>
      <c r="C59" s="30" t="s">
        <v>109</v>
      </c>
      <c r="D59" s="31" t="s">
        <v>49</v>
      </c>
      <c r="E59" s="29">
        <v>24</v>
      </c>
      <c r="F59" s="32"/>
      <c r="G59" s="32" t="s">
        <v>110</v>
      </c>
      <c r="H59" s="32"/>
      <c r="I59" s="32">
        <v>1449.6</v>
      </c>
    </row>
    <row r="60" spans="2:9" ht="76.5" x14ac:dyDescent="0.2">
      <c r="B60" s="29" t="s">
        <v>111</v>
      </c>
      <c r="C60" s="30" t="s">
        <v>112</v>
      </c>
      <c r="D60" s="31" t="s">
        <v>49</v>
      </c>
      <c r="E60" s="29">
        <v>8</v>
      </c>
      <c r="F60" s="32"/>
      <c r="G60" s="32" t="s">
        <v>113</v>
      </c>
      <c r="H60" s="32"/>
      <c r="I60" s="32">
        <v>1605.12</v>
      </c>
    </row>
    <row r="61" spans="2:9" ht="38.25" x14ac:dyDescent="0.2">
      <c r="B61" s="29" t="s">
        <v>114</v>
      </c>
      <c r="C61" s="30" t="s">
        <v>115</v>
      </c>
      <c r="D61" s="31" t="s">
        <v>14</v>
      </c>
      <c r="E61" s="29">
        <v>0.31392500000000001</v>
      </c>
      <c r="F61" s="32">
        <v>1487.6</v>
      </c>
      <c r="G61" s="38">
        <f>7.87*F61</f>
        <v>11707.412</v>
      </c>
      <c r="H61" s="32">
        <v>466.99</v>
      </c>
      <c r="I61" s="38">
        <f>G61*E61</f>
        <v>3675.2493121000002</v>
      </c>
    </row>
    <row r="62" spans="2:9" ht="38.25" x14ac:dyDescent="0.2">
      <c r="B62" s="29" t="s">
        <v>116</v>
      </c>
      <c r="C62" s="30" t="s">
        <v>13</v>
      </c>
      <c r="D62" s="31" t="s">
        <v>14</v>
      </c>
      <c r="E62" s="29">
        <v>3.045E-3</v>
      </c>
      <c r="F62" s="32">
        <v>1383.1</v>
      </c>
      <c r="G62" s="38">
        <f t="shared" ref="G62:G85" si="2">7.87*F62</f>
        <v>10884.996999999999</v>
      </c>
      <c r="H62" s="32">
        <v>4.21</v>
      </c>
      <c r="I62" s="38">
        <f t="shared" ref="I62:I85" si="3">G62*E62</f>
        <v>33.144815864999998</v>
      </c>
    </row>
    <row r="63" spans="2:9" ht="38.25" x14ac:dyDescent="0.2">
      <c r="B63" s="29" t="s">
        <v>117</v>
      </c>
      <c r="C63" s="30" t="s">
        <v>118</v>
      </c>
      <c r="D63" s="31" t="s">
        <v>14</v>
      </c>
      <c r="E63" s="29">
        <v>4.5671999999999997E-2</v>
      </c>
      <c r="F63" s="32">
        <v>3390</v>
      </c>
      <c r="G63" s="38">
        <f t="shared" si="2"/>
        <v>26679.3</v>
      </c>
      <c r="H63" s="32">
        <v>154.83000000000001</v>
      </c>
      <c r="I63" s="38">
        <f t="shared" si="3"/>
        <v>1218.4969896</v>
      </c>
    </row>
    <row r="64" spans="2:9" ht="38.25" x14ac:dyDescent="0.2">
      <c r="B64" s="29" t="s">
        <v>119</v>
      </c>
      <c r="C64" s="30" t="s">
        <v>120</v>
      </c>
      <c r="D64" s="31" t="s">
        <v>14</v>
      </c>
      <c r="E64" s="29">
        <v>6.0479999999999999E-2</v>
      </c>
      <c r="F64" s="32">
        <v>30599.52</v>
      </c>
      <c r="G64" s="38">
        <f t="shared" si="2"/>
        <v>240818.2224</v>
      </c>
      <c r="H64" s="32">
        <v>1850.66</v>
      </c>
      <c r="I64" s="38">
        <f t="shared" si="3"/>
        <v>14564.686090752</v>
      </c>
    </row>
    <row r="65" spans="2:9" ht="38.25" x14ac:dyDescent="0.2">
      <c r="B65" s="29" t="s">
        <v>121</v>
      </c>
      <c r="C65" s="30" t="s">
        <v>122</v>
      </c>
      <c r="D65" s="31" t="s">
        <v>49</v>
      </c>
      <c r="E65" s="29">
        <v>6</v>
      </c>
      <c r="F65" s="32">
        <v>6.55</v>
      </c>
      <c r="G65" s="38">
        <f t="shared" si="2"/>
        <v>51.548499999999997</v>
      </c>
      <c r="H65" s="32">
        <v>39.299999999999997</v>
      </c>
      <c r="I65" s="38">
        <f t="shared" si="3"/>
        <v>309.291</v>
      </c>
    </row>
    <row r="66" spans="2:9" ht="38.25" x14ac:dyDescent="0.2">
      <c r="B66" s="29" t="s">
        <v>123</v>
      </c>
      <c r="C66" s="30" t="s">
        <v>124</v>
      </c>
      <c r="D66" s="31" t="s">
        <v>14</v>
      </c>
      <c r="E66" s="29">
        <v>1.1956</v>
      </c>
      <c r="F66" s="32">
        <v>728.2</v>
      </c>
      <c r="G66" s="38">
        <f t="shared" si="2"/>
        <v>5730.9340000000002</v>
      </c>
      <c r="H66" s="32">
        <v>870.64</v>
      </c>
      <c r="I66" s="38">
        <f t="shared" si="3"/>
        <v>6851.9046904000006</v>
      </c>
    </row>
    <row r="67" spans="2:9" ht="38.25" x14ac:dyDescent="0.2">
      <c r="B67" s="29" t="s">
        <v>125</v>
      </c>
      <c r="C67" s="30" t="s">
        <v>126</v>
      </c>
      <c r="D67" s="31" t="s">
        <v>30</v>
      </c>
      <c r="E67" s="29">
        <v>0.97694999999999999</v>
      </c>
      <c r="F67" s="32">
        <v>130</v>
      </c>
      <c r="G67" s="38">
        <f t="shared" si="2"/>
        <v>1023.1</v>
      </c>
      <c r="H67" s="32">
        <v>127</v>
      </c>
      <c r="I67" s="38">
        <f t="shared" si="3"/>
        <v>999.51754500000004</v>
      </c>
    </row>
    <row r="68" spans="2:9" ht="38.25" x14ac:dyDescent="0.2">
      <c r="B68" s="29" t="s">
        <v>127</v>
      </c>
      <c r="C68" s="30" t="s">
        <v>128</v>
      </c>
      <c r="D68" s="31" t="s">
        <v>30</v>
      </c>
      <c r="E68" s="29">
        <v>0.41515000000000002</v>
      </c>
      <c r="F68" s="32">
        <v>91.5</v>
      </c>
      <c r="G68" s="38">
        <f t="shared" si="2"/>
        <v>720.10500000000002</v>
      </c>
      <c r="H68" s="32">
        <v>37.99</v>
      </c>
      <c r="I68" s="38">
        <f t="shared" si="3"/>
        <v>298.95159075000004</v>
      </c>
    </row>
    <row r="69" spans="2:9" ht="38.25" x14ac:dyDescent="0.2">
      <c r="B69" s="29" t="s">
        <v>129</v>
      </c>
      <c r="C69" s="30" t="s">
        <v>130</v>
      </c>
      <c r="D69" s="31" t="s">
        <v>30</v>
      </c>
      <c r="E69" s="29">
        <v>21.336587999999999</v>
      </c>
      <c r="F69" s="32">
        <v>155.94</v>
      </c>
      <c r="G69" s="38">
        <f t="shared" si="2"/>
        <v>1227.2478000000001</v>
      </c>
      <c r="H69" s="32">
        <v>3327.23</v>
      </c>
      <c r="I69" s="38">
        <f t="shared" si="3"/>
        <v>26185.2806825064</v>
      </c>
    </row>
    <row r="70" spans="2:9" ht="38.25" x14ac:dyDescent="0.2">
      <c r="B70" s="29" t="s">
        <v>131</v>
      </c>
      <c r="C70" s="30" t="s">
        <v>132</v>
      </c>
      <c r="D70" s="31" t="s">
        <v>30</v>
      </c>
      <c r="E70" s="29">
        <v>95.074348999999998</v>
      </c>
      <c r="F70" s="32">
        <v>44.82</v>
      </c>
      <c r="G70" s="38">
        <f t="shared" si="2"/>
        <v>352.73340000000002</v>
      </c>
      <c r="H70" s="32">
        <v>4261.2299999999996</v>
      </c>
      <c r="I70" s="38">
        <f t="shared" si="3"/>
        <v>33535.898375556601</v>
      </c>
    </row>
    <row r="71" spans="2:9" ht="38.25" x14ac:dyDescent="0.2">
      <c r="B71" s="29" t="s">
        <v>133</v>
      </c>
      <c r="C71" s="30" t="s">
        <v>134</v>
      </c>
      <c r="D71" s="31" t="s">
        <v>30</v>
      </c>
      <c r="E71" s="29">
        <v>1.1990000000000001</v>
      </c>
      <c r="F71" s="32">
        <v>560</v>
      </c>
      <c r="G71" s="38">
        <f t="shared" si="2"/>
        <v>4407.2</v>
      </c>
      <c r="H71" s="32">
        <v>671.44</v>
      </c>
      <c r="I71" s="38">
        <f t="shared" si="3"/>
        <v>5284.2327999999998</v>
      </c>
    </row>
    <row r="72" spans="2:9" ht="38.25" x14ac:dyDescent="0.2">
      <c r="B72" s="29" t="s">
        <v>135</v>
      </c>
      <c r="C72" s="30" t="s">
        <v>63</v>
      </c>
      <c r="D72" s="31" t="s">
        <v>30</v>
      </c>
      <c r="E72" s="29">
        <v>-0.92249999999999999</v>
      </c>
      <c r="F72" s="32">
        <v>592.76</v>
      </c>
      <c r="G72" s="38">
        <f t="shared" si="2"/>
        <v>4665.0212000000001</v>
      </c>
      <c r="H72" s="32">
        <v>-546.82000000000005</v>
      </c>
      <c r="I72" s="38">
        <f t="shared" si="3"/>
        <v>-4303.4820570000002</v>
      </c>
    </row>
    <row r="73" spans="2:9" ht="38.25" x14ac:dyDescent="0.2">
      <c r="B73" s="29" t="s">
        <v>136</v>
      </c>
      <c r="C73" s="30" t="s">
        <v>71</v>
      </c>
      <c r="D73" s="31" t="s">
        <v>30</v>
      </c>
      <c r="E73" s="29">
        <v>-0.16200000000000001</v>
      </c>
      <c r="F73" s="32">
        <v>485.9</v>
      </c>
      <c r="G73" s="38">
        <f t="shared" si="2"/>
        <v>3824.0329999999999</v>
      </c>
      <c r="H73" s="32">
        <v>-78.72</v>
      </c>
      <c r="I73" s="38">
        <f t="shared" si="3"/>
        <v>-619.49334599999997</v>
      </c>
    </row>
    <row r="74" spans="2:9" ht="38.25" x14ac:dyDescent="0.2">
      <c r="B74" s="29" t="s">
        <v>137</v>
      </c>
      <c r="C74" s="30" t="s">
        <v>138</v>
      </c>
      <c r="D74" s="31" t="s">
        <v>30</v>
      </c>
      <c r="E74" s="29">
        <v>0.16200000000000001</v>
      </c>
      <c r="F74" s="32">
        <v>519.79999999999995</v>
      </c>
      <c r="G74" s="38">
        <f t="shared" si="2"/>
        <v>4090.8259999999996</v>
      </c>
      <c r="H74" s="32">
        <v>84.21</v>
      </c>
      <c r="I74" s="38">
        <f t="shared" si="3"/>
        <v>662.71381199999996</v>
      </c>
    </row>
    <row r="75" spans="2:9" ht="38.25" x14ac:dyDescent="0.2">
      <c r="B75" s="29" t="s">
        <v>139</v>
      </c>
      <c r="C75" s="30" t="s">
        <v>140</v>
      </c>
      <c r="D75" s="31" t="s">
        <v>49</v>
      </c>
      <c r="E75" s="29">
        <v>5</v>
      </c>
      <c r="F75" s="32">
        <v>31.43</v>
      </c>
      <c r="G75" s="38">
        <f t="shared" si="2"/>
        <v>247.35409999999999</v>
      </c>
      <c r="H75" s="32">
        <v>157.15</v>
      </c>
      <c r="I75" s="38">
        <f t="shared" si="3"/>
        <v>1236.7704999999999</v>
      </c>
    </row>
    <row r="76" spans="2:9" ht="51" x14ac:dyDescent="0.2">
      <c r="B76" s="29" t="s">
        <v>141</v>
      </c>
      <c r="C76" s="30" t="s">
        <v>142</v>
      </c>
      <c r="D76" s="31" t="s">
        <v>49</v>
      </c>
      <c r="E76" s="29">
        <v>3</v>
      </c>
      <c r="F76" s="32">
        <v>78.56</v>
      </c>
      <c r="G76" s="38">
        <f t="shared" si="2"/>
        <v>618.2672</v>
      </c>
      <c r="H76" s="32">
        <v>235.68</v>
      </c>
      <c r="I76" s="38">
        <f t="shared" si="3"/>
        <v>1854.8016</v>
      </c>
    </row>
    <row r="77" spans="2:9" ht="51" x14ac:dyDescent="0.2">
      <c r="B77" s="29" t="s">
        <v>143</v>
      </c>
      <c r="C77" s="30" t="s">
        <v>144</v>
      </c>
      <c r="D77" s="31" t="s">
        <v>49</v>
      </c>
      <c r="E77" s="29">
        <v>4</v>
      </c>
      <c r="F77" s="32">
        <v>242.94</v>
      </c>
      <c r="G77" s="38">
        <f t="shared" si="2"/>
        <v>1911.9377999999999</v>
      </c>
      <c r="H77" s="32">
        <v>971.76</v>
      </c>
      <c r="I77" s="38">
        <f t="shared" si="3"/>
        <v>7647.7511999999997</v>
      </c>
    </row>
    <row r="78" spans="2:9" ht="51" x14ac:dyDescent="0.2">
      <c r="B78" s="29" t="s">
        <v>145</v>
      </c>
      <c r="C78" s="30" t="s">
        <v>146</v>
      </c>
      <c r="D78" s="31" t="s">
        <v>49</v>
      </c>
      <c r="E78" s="29">
        <v>1</v>
      </c>
      <c r="F78" s="32">
        <v>362.1</v>
      </c>
      <c r="G78" s="38">
        <f t="shared" si="2"/>
        <v>2849.7270000000003</v>
      </c>
      <c r="H78" s="32">
        <v>362.1</v>
      </c>
      <c r="I78" s="38">
        <f t="shared" si="3"/>
        <v>2849.7270000000003</v>
      </c>
    </row>
    <row r="79" spans="2:9" ht="38.25" x14ac:dyDescent="0.2">
      <c r="B79" s="29" t="s">
        <v>147</v>
      </c>
      <c r="C79" s="30" t="s">
        <v>148</v>
      </c>
      <c r="D79" s="31" t="s">
        <v>49</v>
      </c>
      <c r="E79" s="29">
        <v>4</v>
      </c>
      <c r="F79" s="32">
        <v>215.48</v>
      </c>
      <c r="G79" s="38">
        <f t="shared" si="2"/>
        <v>1695.8275999999998</v>
      </c>
      <c r="H79" s="32">
        <v>861.92</v>
      </c>
      <c r="I79" s="38">
        <f t="shared" si="3"/>
        <v>6783.3103999999994</v>
      </c>
    </row>
    <row r="80" spans="2:9" ht="38.25" x14ac:dyDescent="0.2">
      <c r="B80" s="29" t="s">
        <v>149</v>
      </c>
      <c r="C80" s="30" t="s">
        <v>150</v>
      </c>
      <c r="D80" s="31" t="s">
        <v>49</v>
      </c>
      <c r="E80" s="29">
        <v>4</v>
      </c>
      <c r="F80" s="32">
        <v>119.5</v>
      </c>
      <c r="G80" s="38">
        <f t="shared" si="2"/>
        <v>940.46500000000003</v>
      </c>
      <c r="H80" s="32">
        <v>478</v>
      </c>
      <c r="I80" s="38">
        <f t="shared" si="3"/>
        <v>3761.86</v>
      </c>
    </row>
    <row r="81" spans="1:9" ht="38.25" x14ac:dyDescent="0.2">
      <c r="B81" s="29" t="s">
        <v>151</v>
      </c>
      <c r="C81" s="30" t="s">
        <v>152</v>
      </c>
      <c r="D81" s="31" t="s">
        <v>49</v>
      </c>
      <c r="E81" s="29">
        <v>4</v>
      </c>
      <c r="F81" s="32">
        <v>1235.8399999999999</v>
      </c>
      <c r="G81" s="38">
        <f t="shared" si="2"/>
        <v>9726.0607999999993</v>
      </c>
      <c r="H81" s="32">
        <v>4943.3599999999997</v>
      </c>
      <c r="I81" s="38">
        <f t="shared" si="3"/>
        <v>38904.243199999997</v>
      </c>
    </row>
    <row r="82" spans="1:9" ht="38.25" x14ac:dyDescent="0.2">
      <c r="B82" s="29" t="s">
        <v>153</v>
      </c>
      <c r="C82" s="30" t="s">
        <v>154</v>
      </c>
      <c r="D82" s="31" t="s">
        <v>14</v>
      </c>
      <c r="E82" s="29">
        <v>3.092E-2</v>
      </c>
      <c r="F82" s="32">
        <v>7571</v>
      </c>
      <c r="G82" s="38">
        <f t="shared" si="2"/>
        <v>59583.770000000004</v>
      </c>
      <c r="H82" s="32">
        <v>234.1</v>
      </c>
      <c r="I82" s="38">
        <f t="shared" si="3"/>
        <v>1842.3301684</v>
      </c>
    </row>
    <row r="83" spans="1:9" ht="38.25" x14ac:dyDescent="0.2">
      <c r="B83" s="29" t="s">
        <v>155</v>
      </c>
      <c r="C83" s="30" t="s">
        <v>156</v>
      </c>
      <c r="D83" s="31" t="s">
        <v>49</v>
      </c>
      <c r="E83" s="29">
        <v>4</v>
      </c>
      <c r="F83" s="32">
        <v>569.52</v>
      </c>
      <c r="G83" s="38">
        <f t="shared" si="2"/>
        <v>4482.1224000000002</v>
      </c>
      <c r="H83" s="32">
        <v>2278.08</v>
      </c>
      <c r="I83" s="38">
        <f t="shared" si="3"/>
        <v>17928.489600000001</v>
      </c>
    </row>
    <row r="84" spans="1:9" ht="38.25" x14ac:dyDescent="0.2">
      <c r="B84" s="29" t="s">
        <v>157</v>
      </c>
      <c r="C84" s="30" t="s">
        <v>158</v>
      </c>
      <c r="D84" s="31" t="s">
        <v>30</v>
      </c>
      <c r="E84" s="29">
        <v>0.52500800000000003</v>
      </c>
      <c r="F84" s="32">
        <v>3958.48</v>
      </c>
      <c r="G84" s="38">
        <f t="shared" si="2"/>
        <v>31153.2376</v>
      </c>
      <c r="H84" s="32">
        <v>2078.23</v>
      </c>
      <c r="I84" s="38">
        <f t="shared" si="3"/>
        <v>16355.698965900801</v>
      </c>
    </row>
    <row r="85" spans="1:9" ht="63.75" x14ac:dyDescent="0.2">
      <c r="B85" s="29" t="s">
        <v>159</v>
      </c>
      <c r="C85" s="30" t="s">
        <v>160</v>
      </c>
      <c r="D85" s="31" t="s">
        <v>106</v>
      </c>
      <c r="E85" s="29">
        <v>28</v>
      </c>
      <c r="F85" s="32">
        <v>306.43</v>
      </c>
      <c r="G85" s="38">
        <f t="shared" si="2"/>
        <v>2411.6041</v>
      </c>
      <c r="H85" s="32">
        <v>8580.0400000000009</v>
      </c>
      <c r="I85" s="38">
        <f t="shared" si="3"/>
        <v>67524.914799999999</v>
      </c>
    </row>
    <row r="86" spans="1:9" x14ac:dyDescent="0.2">
      <c r="B86" s="33" t="s">
        <v>161</v>
      </c>
      <c r="C86" s="34" t="s">
        <v>162</v>
      </c>
      <c r="D86" s="35"/>
      <c r="E86" s="33" t="s">
        <v>161</v>
      </c>
      <c r="F86" s="36"/>
      <c r="G86" s="36"/>
      <c r="H86" s="39">
        <f>SUM(H14:H85)</f>
        <v>105680.76000000001</v>
      </c>
      <c r="I86" s="39">
        <f>SUM(I14:I85)</f>
        <v>969030.73912211962</v>
      </c>
    </row>
    <row r="87" spans="1:9" x14ac:dyDescent="0.2">
      <c r="B87" s="8"/>
      <c r="C87" s="6"/>
      <c r="D87" s="7"/>
      <c r="E87" s="8"/>
      <c r="F87" s="9"/>
      <c r="G87" s="9"/>
      <c r="H87" s="9"/>
      <c r="I87" s="9"/>
    </row>
    <row r="89" spans="1:9" s="42" customFormat="1" ht="11.25" x14ac:dyDescent="0.15">
      <c r="A89" s="40" t="s">
        <v>163</v>
      </c>
      <c r="B89" s="41" t="s">
        <v>164</v>
      </c>
      <c r="D89" s="43"/>
      <c r="E89" s="43"/>
      <c r="F89" s="44"/>
      <c r="G89" s="44"/>
      <c r="H89" s="44"/>
      <c r="I89" s="44"/>
    </row>
  </sheetData>
  <mergeCells count="12">
    <mergeCell ref="B11:I11"/>
    <mergeCell ref="B12:I12"/>
    <mergeCell ref="B13:I13"/>
    <mergeCell ref="B2:I3"/>
    <mergeCell ref="C4:H4"/>
    <mergeCell ref="B5:C5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2022-08-17T07:24:14Z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